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858" firstSheet="1" activeTab="1"/>
  </bookViews>
  <sheets>
    <sheet name="360Qex" sheetId="18" state="hidden" r:id="rId1"/>
    <sheet name="马克思学院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<sst xmlns="http://schemas.openxmlformats.org/spreadsheetml/2006/main" count="105" uniqueCount="80">
  <si>
    <t>2022年度二级学院科技工作考核表</t>
  </si>
  <si>
    <t>考核指标</t>
  </si>
  <si>
    <t>主持</t>
  </si>
  <si>
    <t>二级分数</t>
  </si>
  <si>
    <t>合作科研</t>
  </si>
  <si>
    <t>一级指标</t>
  </si>
  <si>
    <t>二级指标</t>
  </si>
  <si>
    <t>三级指标</t>
  </si>
  <si>
    <t>数量</t>
  </si>
  <si>
    <t>分值</t>
  </si>
  <si>
    <t>三级分数</t>
  </si>
  <si>
    <t>合计得分</t>
  </si>
  <si>
    <t>权值</t>
  </si>
  <si>
    <r>
      <rPr>
        <sz val="12"/>
        <rFont val="宋体"/>
        <charset val="134"/>
      </rPr>
      <t>A 科技经费（</t>
    </r>
    <r>
      <rPr>
        <sz val="12"/>
        <rFont val="宋体"/>
        <charset val="134"/>
      </rPr>
      <t>50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</si>
  <si>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科研到账经费完成情况（6</t>
    </r>
    <r>
      <rPr>
        <sz val="12"/>
        <rFont val="宋体"/>
        <charset val="134"/>
      </rPr>
      <t>0</t>
    </r>
    <r>
      <rPr>
        <sz val="12"/>
        <rFont val="宋体"/>
        <charset val="134"/>
      </rPr>
      <t>）</t>
    </r>
  </si>
  <si>
    <t>完成率</t>
  </si>
  <si>
    <t>五人</t>
  </si>
  <si>
    <t>得分</t>
  </si>
  <si>
    <t>占比率</t>
  </si>
  <si>
    <t>申报二类以上课题（5）</t>
  </si>
  <si>
    <t>一类课题</t>
  </si>
  <si>
    <t>二类课题</t>
  </si>
  <si>
    <t>建立稳定的产学研基地（5）</t>
  </si>
  <si>
    <t>20万（含20万）以上基地</t>
  </si>
  <si>
    <t>5-20万（含5万）基地</t>
  </si>
  <si>
    <t>5万以下基地</t>
  </si>
  <si>
    <r>
      <rPr>
        <sz val="12"/>
        <rFont val="宋体"/>
        <charset val="134"/>
      </rPr>
      <t>立项课题数（30</t>
    </r>
    <r>
      <rPr>
        <sz val="12"/>
        <rFont val="宋体"/>
        <charset val="134"/>
      </rPr>
      <t>）</t>
    </r>
  </si>
  <si>
    <t>四人</t>
  </si>
  <si>
    <t>三类课题</t>
  </si>
  <si>
    <t>四类课题</t>
  </si>
  <si>
    <t>五类课题</t>
  </si>
  <si>
    <t>B 创新成果（40）</t>
  </si>
  <si>
    <t>成果推广(10)</t>
  </si>
  <si>
    <t>一类</t>
  </si>
  <si>
    <t>二类</t>
  </si>
  <si>
    <t>三类</t>
  </si>
  <si>
    <t>三人</t>
  </si>
  <si>
    <r>
      <rPr>
        <sz val="12"/>
        <rFont val="宋体"/>
        <charset val="134"/>
      </rPr>
      <t>创新平台（3</t>
    </r>
    <r>
      <rPr>
        <sz val="12"/>
        <rFont val="宋体"/>
        <charset val="134"/>
      </rPr>
      <t>0</t>
    </r>
    <r>
      <rPr>
        <sz val="12"/>
        <rFont val="宋体"/>
        <charset val="134"/>
      </rPr>
      <t>）</t>
    </r>
  </si>
  <si>
    <t>省部级以上</t>
  </si>
  <si>
    <t>市厅级</t>
  </si>
  <si>
    <t>校级</t>
  </si>
  <si>
    <r>
      <rPr>
        <sz val="12"/>
        <rFont val="宋体"/>
        <charset val="134"/>
      </rPr>
      <t>发表论文（2</t>
    </r>
    <r>
      <rPr>
        <sz val="12"/>
        <rFont val="宋体"/>
        <charset val="134"/>
      </rPr>
      <t>0</t>
    </r>
    <r>
      <rPr>
        <sz val="12"/>
        <rFont val="宋体"/>
        <charset val="134"/>
      </rPr>
      <t>）</t>
    </r>
  </si>
  <si>
    <t>一类期刊</t>
  </si>
  <si>
    <t>二人</t>
  </si>
  <si>
    <t>二类期刊</t>
  </si>
  <si>
    <t>三类期刊</t>
  </si>
  <si>
    <t>四类期刊</t>
  </si>
  <si>
    <t>学术专著（万字）</t>
  </si>
  <si>
    <r>
      <rPr>
        <sz val="12"/>
        <rFont val="宋体"/>
        <charset val="134"/>
      </rPr>
      <t>科技获奖(</t>
    </r>
    <r>
      <rPr>
        <sz val="12"/>
        <rFont val="宋体"/>
        <charset val="134"/>
      </rPr>
      <t>20)</t>
    </r>
  </si>
  <si>
    <t>一类
（国家级）</t>
  </si>
  <si>
    <t>一等奖</t>
  </si>
  <si>
    <t>二等奖</t>
  </si>
  <si>
    <t>二类
（省部级）</t>
  </si>
  <si>
    <t>三等奖</t>
  </si>
  <si>
    <t>三类
（市厅级）</t>
  </si>
  <si>
    <t>专利和著作权（20)</t>
  </si>
  <si>
    <t>国家发明专利、国家级品种审定、国标制定</t>
  </si>
  <si>
    <t>实用外形专利、著作权、省级品种审定、行标制定</t>
  </si>
  <si>
    <r>
      <rPr>
        <sz val="12"/>
        <rFont val="宋体"/>
        <charset val="134"/>
      </rPr>
      <t>累计最高分值为3</t>
    </r>
    <r>
      <rPr>
        <sz val="12"/>
        <rFont val="宋体"/>
        <charset val="134"/>
      </rPr>
      <t>0分</t>
    </r>
  </si>
  <si>
    <t>外观设计专利、省标、企标、集成电路布图设计</t>
  </si>
  <si>
    <t>申报发明专利</t>
  </si>
  <si>
    <r>
      <rPr>
        <sz val="12"/>
        <rFont val="宋体"/>
        <charset val="134"/>
      </rPr>
      <t>C</t>
    </r>
    <r>
      <rPr>
        <sz val="12"/>
        <rFont val="宋体"/>
        <charset val="134"/>
      </rPr>
      <t xml:space="preserve"> 科技环境（10）</t>
    </r>
  </si>
  <si>
    <t>大学生科技创新（20）</t>
  </si>
  <si>
    <t>指导学生发表科研论文</t>
  </si>
  <si>
    <t>指导学生发布知识产权</t>
  </si>
  <si>
    <t>发明</t>
  </si>
  <si>
    <t>实用新型</t>
  </si>
  <si>
    <t>外观、软著</t>
  </si>
  <si>
    <t>学术会议(40)</t>
  </si>
  <si>
    <t>举办学术会议数</t>
  </si>
  <si>
    <t>国际</t>
  </si>
  <si>
    <t>国内</t>
  </si>
  <si>
    <t>教师出席学术会议次数</t>
  </si>
  <si>
    <r>
      <rPr>
        <sz val="12"/>
        <rFont val="宋体"/>
        <charset val="134"/>
      </rPr>
      <t>学术讲座(</t>
    </r>
    <r>
      <rPr>
        <sz val="12"/>
        <rFont val="宋体"/>
        <charset val="134"/>
      </rPr>
      <t>40</t>
    </r>
    <r>
      <rPr>
        <sz val="12"/>
        <rFont val="宋体"/>
        <charset val="134"/>
      </rPr>
      <t>)</t>
    </r>
  </si>
  <si>
    <t>院士、博导</t>
  </si>
  <si>
    <t>教授、博士、企业家</t>
  </si>
  <si>
    <t>本校教师</t>
  </si>
  <si>
    <t>其他</t>
  </si>
  <si>
    <t>项目不能通过验收</t>
  </si>
  <si>
    <t>学术失范案例数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</si>
</sst>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4"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9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0" fontId="12" fillId="11" borderId="12" applyNumberFormat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76" fontId="0" fillId="6" borderId="1" xfId="0" applyNumberFormat="1" applyFill="1" applyBorder="1" applyAlignment="1">
      <alignment horizontal="center" vertical="center" wrapText="1"/>
    </xf>
    <xf numFmtId="176" fontId="0" fillId="3" borderId="5" xfId="0" applyNumberFormat="1" applyFill="1" applyBorder="1" applyAlignment="1">
      <alignment horizontal="center" vertical="center" wrapText="1"/>
    </xf>
    <xf numFmtId="177" fontId="0" fillId="6" borderId="1" xfId="0" applyNumberFormat="1" applyFill="1" applyBorder="1" applyAlignment="1">
      <alignment horizontal="center" vertical="center" wrapText="1"/>
    </xf>
    <xf numFmtId="176" fontId="0" fillId="3" borderId="7" xfId="0" applyNumberForma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0" fillId="3" borderId="6" xfId="0" applyNumberFormat="1" applyFill="1" applyBorder="1" applyAlignment="1">
      <alignment horizontal="center" vertical="center" wrapText="1"/>
    </xf>
    <xf numFmtId="176" fontId="0" fillId="7" borderId="5" xfId="0" applyNumberFormat="1" applyFill="1" applyBorder="1" applyAlignment="1">
      <alignment horizontal="center" vertical="center" wrapText="1"/>
    </xf>
    <xf numFmtId="176" fontId="0" fillId="7" borderId="7" xfId="0" applyNumberFormat="1" applyFill="1" applyBorder="1" applyAlignment="1">
      <alignment horizontal="center" vertical="center" wrapText="1"/>
    </xf>
    <xf numFmtId="176" fontId="0" fillId="7" borderId="6" xfId="0" applyNumberFormat="1" applyFill="1" applyBorder="1" applyAlignment="1">
      <alignment horizontal="center" vertical="center" wrapText="1"/>
    </xf>
    <xf numFmtId="176" fontId="0" fillId="8" borderId="5" xfId="0" applyNumberFormat="1" applyFill="1" applyBorder="1" applyAlignment="1">
      <alignment horizontal="center" vertical="center" wrapText="1"/>
    </xf>
    <xf numFmtId="176" fontId="0" fillId="8" borderId="7" xfId="0" applyNumberFormat="1" applyFill="1" applyBorder="1" applyAlignment="1">
      <alignment horizontal="center" vertical="center" wrapText="1"/>
    </xf>
    <xf numFmtId="176" fontId="0" fillId="8" borderId="6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6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2"/>
  <sheetViews>
    <sheetView tabSelected="1" zoomScale="80" zoomScaleNormal="80" topLeftCell="B10" workbookViewId="0">
      <selection activeCell="N30" sqref="N30"/>
    </sheetView>
  </sheetViews>
  <sheetFormatPr defaultColWidth="9" defaultRowHeight="15.6"/>
  <cols>
    <col min="1" max="1" width="13.125" style="1" customWidth="1"/>
    <col min="2" max="2" width="15.25" style="1" customWidth="1"/>
    <col min="3" max="3" width="14.625" style="1" customWidth="1"/>
    <col min="4" max="5" width="11.875" style="1" customWidth="1"/>
    <col min="6" max="6" width="11.25" style="1" customWidth="1"/>
    <col min="7" max="7" width="11.875" style="1" customWidth="1"/>
    <col min="8" max="8" width="12.75" style="1" customWidth="1"/>
    <col min="9" max="9" width="9" style="1"/>
    <col min="10" max="10" width="12" style="1" customWidth="1"/>
    <col min="11" max="12" width="11.25" style="1" customWidth="1"/>
    <col min="13" max="13" width="10.5" style="1" customWidth="1"/>
    <col min="14" max="16384" width="9" style="1"/>
  </cols>
  <sheetData>
    <row r="1" spans="1:1">
      <c r="A1" s="1" t="s">
        <v>0</v>
      </c>
    </row>
    <row r="2" ht="20.1" customHeight="1" spans="1:18">
      <c r="A2" s="2" t="s">
        <v>1</v>
      </c>
      <c r="B2" s="2"/>
      <c r="C2" s="2"/>
      <c r="D2" s="2"/>
      <c r="E2" s="3" t="s">
        <v>2</v>
      </c>
      <c r="F2" s="4"/>
      <c r="G2" s="5"/>
      <c r="H2" s="6" t="s">
        <v>3</v>
      </c>
      <c r="J2" s="35" t="s">
        <v>4</v>
      </c>
      <c r="K2" s="35"/>
      <c r="L2" s="35"/>
      <c r="M2" s="35"/>
      <c r="N2" s="35"/>
      <c r="O2" s="35"/>
      <c r="P2" s="35"/>
      <c r="Q2" s="35"/>
      <c r="R2" s="35"/>
    </row>
    <row r="3" ht="20.1" customHeight="1" spans="1:19">
      <c r="A3" s="6" t="s">
        <v>5</v>
      </c>
      <c r="B3" s="6" t="s">
        <v>6</v>
      </c>
      <c r="C3" s="6" t="s">
        <v>7</v>
      </c>
      <c r="D3" s="6"/>
      <c r="E3" s="6" t="s">
        <v>8</v>
      </c>
      <c r="F3" s="6" t="s">
        <v>9</v>
      </c>
      <c r="G3" s="3" t="s">
        <v>10</v>
      </c>
      <c r="H3" s="6"/>
      <c r="J3" s="35" t="s">
        <v>11</v>
      </c>
      <c r="K3" s="11">
        <f>SUM(R5:R15,R16:R17,R19:R19,R29:R30)</f>
        <v>0</v>
      </c>
      <c r="L3" s="35"/>
      <c r="M3" s="35" t="s">
        <v>12</v>
      </c>
      <c r="N3" s="35"/>
      <c r="O3" s="35"/>
      <c r="P3" s="35"/>
      <c r="Q3" s="35"/>
      <c r="R3" s="35"/>
      <c r="S3" s="49"/>
    </row>
    <row r="4" ht="20.1" customHeight="1" spans="1:19">
      <c r="A4" s="7" t="s">
        <v>13</v>
      </c>
      <c r="B4" s="8" t="s">
        <v>14</v>
      </c>
      <c r="C4" s="7" t="s">
        <v>15</v>
      </c>
      <c r="D4" s="9"/>
      <c r="E4" s="10">
        <v>1.058</v>
      </c>
      <c r="F4" s="9">
        <v>0.3</v>
      </c>
      <c r="G4" s="11">
        <f>E4*F4*60</f>
        <v>19.044</v>
      </c>
      <c r="H4" s="11">
        <f>SUM(G4:G5)</f>
        <v>23.7564</v>
      </c>
      <c r="J4" s="36" t="s">
        <v>16</v>
      </c>
      <c r="K4" s="37" t="s">
        <v>8</v>
      </c>
      <c r="L4" s="37" t="s">
        <v>9</v>
      </c>
      <c r="M4" s="35">
        <v>0.52</v>
      </c>
      <c r="N4" s="35">
        <v>0.24</v>
      </c>
      <c r="O4" s="35">
        <v>0.12</v>
      </c>
      <c r="P4" s="35">
        <v>0.08</v>
      </c>
      <c r="Q4" s="35">
        <v>0.04</v>
      </c>
      <c r="R4" s="35" t="s">
        <v>17</v>
      </c>
      <c r="S4" s="49"/>
    </row>
    <row r="5" ht="20.1" customHeight="1" spans="1:19">
      <c r="A5" s="9"/>
      <c r="B5" s="12"/>
      <c r="C5" s="7" t="s">
        <v>18</v>
      </c>
      <c r="D5" s="9"/>
      <c r="E5" s="10">
        <v>0.1122</v>
      </c>
      <c r="F5" s="9">
        <v>0.7</v>
      </c>
      <c r="G5" s="11">
        <f>E5*F5*60</f>
        <v>4.7124</v>
      </c>
      <c r="H5" s="13"/>
      <c r="J5" s="38"/>
      <c r="K5" s="39"/>
      <c r="L5" s="39"/>
      <c r="M5" s="39"/>
      <c r="N5" s="39"/>
      <c r="O5" s="39"/>
      <c r="P5" s="39"/>
      <c r="Q5" s="39"/>
      <c r="R5" s="53">
        <f>K5*L5*(M5*M$4+N5*N$4+O5*O$4+P5*P$4+Q5*Q$4)</f>
        <v>0</v>
      </c>
      <c r="S5" s="49"/>
    </row>
    <row r="6" ht="20.1" customHeight="1" spans="1:19">
      <c r="A6" s="9"/>
      <c r="B6" s="8" t="s">
        <v>19</v>
      </c>
      <c r="C6" s="7" t="s">
        <v>20</v>
      </c>
      <c r="D6" s="9"/>
      <c r="E6" s="9"/>
      <c r="F6" s="9">
        <v>2</v>
      </c>
      <c r="G6" s="11">
        <f t="shared" ref="G6:G11" si="0">E6*F6</f>
        <v>0</v>
      </c>
      <c r="H6" s="14">
        <f>SUM(G6:G7)</f>
        <v>6</v>
      </c>
      <c r="J6" s="38"/>
      <c r="K6" s="40"/>
      <c r="L6" s="40"/>
      <c r="M6" s="40"/>
      <c r="N6" s="40"/>
      <c r="O6" s="40"/>
      <c r="P6" s="40"/>
      <c r="Q6" s="40"/>
      <c r="R6" s="48">
        <f t="shared" ref="R6:R11" si="1">K6*L6*(M6*M$4+N6*N$4+O6*O$4+P6*P$4+Q6*Q$4)</f>
        <v>0</v>
      </c>
      <c r="S6" s="49"/>
    </row>
    <row r="7" ht="20.1" customHeight="1" spans="1:19">
      <c r="A7" s="9"/>
      <c r="B7" s="12"/>
      <c r="C7" s="7" t="s">
        <v>21</v>
      </c>
      <c r="D7" s="9"/>
      <c r="E7" s="9">
        <v>6</v>
      </c>
      <c r="F7" s="9">
        <v>1</v>
      </c>
      <c r="G7" s="11">
        <f t="shared" si="0"/>
        <v>6</v>
      </c>
      <c r="H7" s="13"/>
      <c r="J7" s="38"/>
      <c r="K7" s="40"/>
      <c r="L7" s="40"/>
      <c r="M7" s="40"/>
      <c r="N7" s="40"/>
      <c r="O7" s="40"/>
      <c r="P7" s="40"/>
      <c r="Q7" s="40"/>
      <c r="R7" s="48">
        <f t="shared" si="1"/>
        <v>0</v>
      </c>
      <c r="S7" s="49"/>
    </row>
    <row r="8" ht="20.1" customHeight="1" spans="1:19">
      <c r="A8" s="9"/>
      <c r="B8" s="8" t="s">
        <v>22</v>
      </c>
      <c r="C8" s="15" t="s">
        <v>23</v>
      </c>
      <c r="D8" s="16"/>
      <c r="E8" s="9"/>
      <c r="F8" s="9">
        <v>10</v>
      </c>
      <c r="G8" s="11">
        <f t="shared" si="0"/>
        <v>0</v>
      </c>
      <c r="H8" s="14">
        <f>SUM(G8:G10)</f>
        <v>0</v>
      </c>
      <c r="J8" s="38"/>
      <c r="K8" s="40"/>
      <c r="L8" s="40"/>
      <c r="M8" s="40"/>
      <c r="N8" s="40"/>
      <c r="O8" s="40"/>
      <c r="P8" s="40"/>
      <c r="Q8" s="40"/>
      <c r="R8" s="48">
        <f t="shared" si="1"/>
        <v>0</v>
      </c>
      <c r="S8" s="49"/>
    </row>
    <row r="9" ht="20.1" customHeight="1" spans="1:19">
      <c r="A9" s="9"/>
      <c r="B9" s="17"/>
      <c r="C9" s="15" t="s">
        <v>24</v>
      </c>
      <c r="D9" s="16"/>
      <c r="E9" s="9"/>
      <c r="F9" s="9">
        <v>3</v>
      </c>
      <c r="G9" s="11">
        <f t="shared" si="0"/>
        <v>0</v>
      </c>
      <c r="H9" s="13"/>
      <c r="J9" s="38"/>
      <c r="K9" s="40"/>
      <c r="L9" s="40"/>
      <c r="M9" s="40"/>
      <c r="N9" s="40"/>
      <c r="O9" s="40"/>
      <c r="P9" s="40"/>
      <c r="Q9" s="40"/>
      <c r="R9" s="48">
        <f t="shared" si="1"/>
        <v>0</v>
      </c>
      <c r="S9" s="49"/>
    </row>
    <row r="10" ht="20.1" customHeight="1" spans="1:19">
      <c r="A10" s="9"/>
      <c r="B10" s="12"/>
      <c r="C10" s="15" t="s">
        <v>25</v>
      </c>
      <c r="D10" s="16"/>
      <c r="E10" s="9"/>
      <c r="F10" s="9">
        <v>1</v>
      </c>
      <c r="G10" s="11">
        <f t="shared" si="0"/>
        <v>0</v>
      </c>
      <c r="H10" s="13"/>
      <c r="J10" s="38"/>
      <c r="K10" s="40"/>
      <c r="L10" s="40"/>
      <c r="M10" s="40"/>
      <c r="N10" s="40"/>
      <c r="O10" s="40"/>
      <c r="P10" s="40"/>
      <c r="Q10" s="40"/>
      <c r="R10" s="48">
        <f t="shared" si="1"/>
        <v>0</v>
      </c>
      <c r="S10" s="49"/>
    </row>
    <row r="11" ht="20.1" customHeight="1" spans="1:19">
      <c r="A11" s="9"/>
      <c r="B11" s="7" t="s">
        <v>26</v>
      </c>
      <c r="C11" s="9" t="s">
        <v>20</v>
      </c>
      <c r="D11" s="9"/>
      <c r="E11" s="9"/>
      <c r="F11" s="9">
        <v>30</v>
      </c>
      <c r="G11" s="11">
        <f t="shared" si="0"/>
        <v>0</v>
      </c>
      <c r="H11" s="14">
        <f>SUM(G11:G15)</f>
        <v>66</v>
      </c>
      <c r="J11" s="41"/>
      <c r="K11" s="40"/>
      <c r="L11" s="40"/>
      <c r="M11" s="40"/>
      <c r="N11" s="40"/>
      <c r="O11" s="40"/>
      <c r="P11" s="40"/>
      <c r="Q11" s="40"/>
      <c r="R11" s="48">
        <f t="shared" si="1"/>
        <v>0</v>
      </c>
      <c r="S11" s="49"/>
    </row>
    <row r="12" ht="20.1" customHeight="1" spans="1:19">
      <c r="A12" s="9"/>
      <c r="B12" s="9"/>
      <c r="C12" s="9" t="s">
        <v>21</v>
      </c>
      <c r="D12" s="9"/>
      <c r="E12" s="9">
        <v>1</v>
      </c>
      <c r="F12" s="9">
        <v>15</v>
      </c>
      <c r="G12" s="11">
        <f t="shared" ref="G12:G15" si="2">E12*F12</f>
        <v>15</v>
      </c>
      <c r="H12" s="13"/>
      <c r="J12" s="42" t="s">
        <v>27</v>
      </c>
      <c r="K12" s="37" t="s">
        <v>8</v>
      </c>
      <c r="L12" s="37" t="s">
        <v>9</v>
      </c>
      <c r="M12" s="35">
        <v>0.545454545454545</v>
      </c>
      <c r="N12" s="35">
        <v>0.227272727272727</v>
      </c>
      <c r="O12" s="35">
        <v>0.136363636363636</v>
      </c>
      <c r="P12" s="35">
        <v>0.0909090909090909</v>
      </c>
      <c r="Q12" s="35"/>
      <c r="R12" s="35" t="s">
        <v>17</v>
      </c>
      <c r="S12" s="49"/>
    </row>
    <row r="13" ht="20.1" customHeight="1" spans="1:19">
      <c r="A13" s="9"/>
      <c r="B13" s="9"/>
      <c r="C13" s="9" t="s">
        <v>28</v>
      </c>
      <c r="D13" s="9"/>
      <c r="E13" s="9">
        <v>3</v>
      </c>
      <c r="F13" s="9">
        <v>9</v>
      </c>
      <c r="G13" s="11">
        <f t="shared" si="2"/>
        <v>27</v>
      </c>
      <c r="H13" s="13"/>
      <c r="J13" s="43"/>
      <c r="K13" s="40"/>
      <c r="L13" s="40"/>
      <c r="M13" s="40"/>
      <c r="N13" s="40"/>
      <c r="O13" s="40"/>
      <c r="P13" s="40"/>
      <c r="Q13" s="40"/>
      <c r="R13" s="48">
        <f>K13*L13*(M13*M$12+N13*N$12+O13*O$12+P13*P$12)</f>
        <v>0</v>
      </c>
      <c r="S13" s="49"/>
    </row>
    <row r="14" ht="20.1" customHeight="1" spans="1:19">
      <c r="A14" s="9"/>
      <c r="B14" s="9"/>
      <c r="C14" s="9" t="s">
        <v>29</v>
      </c>
      <c r="D14" s="9"/>
      <c r="E14" s="9">
        <v>8</v>
      </c>
      <c r="F14" s="9">
        <v>3</v>
      </c>
      <c r="G14" s="11">
        <f t="shared" si="2"/>
        <v>24</v>
      </c>
      <c r="H14" s="13"/>
      <c r="J14" s="43"/>
      <c r="K14" s="40"/>
      <c r="L14" s="40"/>
      <c r="M14" s="40"/>
      <c r="N14" s="40"/>
      <c r="O14" s="40"/>
      <c r="P14" s="40"/>
      <c r="Q14" s="40"/>
      <c r="R14" s="48">
        <f>K14*L14*(M14*M$12+N14*N$12+O14*O$12+P14*P$12)</f>
        <v>0</v>
      </c>
      <c r="S14" s="49"/>
    </row>
    <row r="15" ht="20.1" customHeight="1" spans="1:19">
      <c r="A15" s="9"/>
      <c r="B15" s="9"/>
      <c r="C15" s="9" t="s">
        <v>30</v>
      </c>
      <c r="D15" s="9"/>
      <c r="E15" s="9"/>
      <c r="F15" s="9">
        <v>1</v>
      </c>
      <c r="G15" s="11">
        <f t="shared" si="2"/>
        <v>0</v>
      </c>
      <c r="H15" s="13"/>
      <c r="J15" s="43"/>
      <c r="K15" s="40"/>
      <c r="L15" s="40"/>
      <c r="M15" s="40"/>
      <c r="N15" s="40"/>
      <c r="O15" s="40"/>
      <c r="P15" s="40"/>
      <c r="Q15" s="40"/>
      <c r="R15" s="48">
        <f>K15*L15*(M15*M$12+N15*N$12+O15*O$12+P15*P$12)</f>
        <v>0</v>
      </c>
      <c r="S15" s="49"/>
    </row>
    <row r="16" ht="20.1" customHeight="1" spans="1:19">
      <c r="A16" s="3"/>
      <c r="B16" s="4"/>
      <c r="C16" s="4"/>
      <c r="D16" s="4"/>
      <c r="E16" s="4"/>
      <c r="F16" s="4"/>
      <c r="G16" s="4"/>
      <c r="H16" s="5"/>
      <c r="J16" s="43"/>
      <c r="K16" s="40"/>
      <c r="L16" s="40"/>
      <c r="M16" s="40"/>
      <c r="N16" s="40"/>
      <c r="O16" s="40"/>
      <c r="P16" s="40"/>
      <c r="Q16" s="40"/>
      <c r="R16" s="48"/>
      <c r="S16" s="49"/>
    </row>
    <row r="17" ht="20.1" customHeight="1" spans="1:19">
      <c r="A17" s="18" t="s">
        <v>31</v>
      </c>
      <c r="B17" s="19" t="s">
        <v>32</v>
      </c>
      <c r="C17" s="20" t="s">
        <v>33</v>
      </c>
      <c r="D17" s="20"/>
      <c r="E17" s="20"/>
      <c r="F17" s="20">
        <v>10</v>
      </c>
      <c r="G17" s="20">
        <f t="shared" ref="G17:G23" si="3">E17*F17</f>
        <v>0</v>
      </c>
      <c r="H17" s="20">
        <f>SUM(G17:G19)</f>
        <v>0</v>
      </c>
      <c r="J17" s="43"/>
      <c r="K17" s="40"/>
      <c r="L17" s="40"/>
      <c r="M17" s="40"/>
      <c r="N17" s="40"/>
      <c r="O17" s="40"/>
      <c r="P17" s="40"/>
      <c r="Q17" s="40"/>
      <c r="R17" s="48">
        <f>K17*L17*(M17*M$12+N17*N$12+O17*O$12+P17*P$12)</f>
        <v>0</v>
      </c>
      <c r="S17" s="49"/>
    </row>
    <row r="18" ht="20.1" customHeight="1" spans="1:19">
      <c r="A18" s="21"/>
      <c r="B18" s="20"/>
      <c r="C18" s="20" t="s">
        <v>34</v>
      </c>
      <c r="D18" s="20"/>
      <c r="E18" s="20"/>
      <c r="F18" s="20">
        <v>6</v>
      </c>
      <c r="G18" s="20">
        <f t="shared" si="3"/>
        <v>0</v>
      </c>
      <c r="H18" s="13"/>
      <c r="J18" s="44"/>
      <c r="K18" s="40"/>
      <c r="L18" s="40"/>
      <c r="M18" s="40"/>
      <c r="N18" s="40"/>
      <c r="O18" s="40"/>
      <c r="P18" s="40"/>
      <c r="Q18" s="40"/>
      <c r="R18" s="48">
        <f>K18*L18*(M18*M$12+N18*N$12+O18*O$12+P18*P$12)</f>
        <v>0</v>
      </c>
      <c r="S18" s="49"/>
    </row>
    <row r="19" ht="20.1" customHeight="1" spans="1:19">
      <c r="A19" s="21"/>
      <c r="B19" s="20"/>
      <c r="C19" s="20" t="s">
        <v>35</v>
      </c>
      <c r="D19" s="20"/>
      <c r="E19" s="20"/>
      <c r="F19" s="20">
        <v>3</v>
      </c>
      <c r="G19" s="20">
        <f t="shared" si="3"/>
        <v>0</v>
      </c>
      <c r="H19" s="13"/>
      <c r="J19" s="45" t="s">
        <v>36</v>
      </c>
      <c r="K19" s="37" t="s">
        <v>8</v>
      </c>
      <c r="L19" s="37" t="s">
        <v>9</v>
      </c>
      <c r="M19" s="35">
        <v>0.555555555555556</v>
      </c>
      <c r="N19" s="35">
        <v>0.277777777777778</v>
      </c>
      <c r="O19" s="35">
        <v>0.166666666666667</v>
      </c>
      <c r="P19" s="35"/>
      <c r="Q19" s="35"/>
      <c r="R19" s="35" t="s">
        <v>17</v>
      </c>
      <c r="S19" s="49"/>
    </row>
    <row r="20" ht="20.1" customHeight="1" spans="1:19">
      <c r="A20" s="21"/>
      <c r="B20" s="18" t="s">
        <v>37</v>
      </c>
      <c r="C20" s="22" t="s">
        <v>38</v>
      </c>
      <c r="D20" s="23"/>
      <c r="E20" s="20">
        <v>1</v>
      </c>
      <c r="F20" s="20">
        <v>10</v>
      </c>
      <c r="G20" s="20">
        <f t="shared" si="3"/>
        <v>10</v>
      </c>
      <c r="H20" s="20">
        <f>SUM(G20:G22)</f>
        <v>13</v>
      </c>
      <c r="J20" s="46"/>
      <c r="K20" s="40"/>
      <c r="L20" s="40"/>
      <c r="M20" s="40"/>
      <c r="N20" s="40"/>
      <c r="O20" s="40"/>
      <c r="P20" s="40"/>
      <c r="Q20" s="40"/>
      <c r="R20" s="48">
        <f>K20*L20*(M20*M$19+N20*N$19+O20*O$19)</f>
        <v>0</v>
      </c>
      <c r="S20" s="49"/>
    </row>
    <row r="21" ht="20.1" customHeight="1" spans="1:19">
      <c r="A21" s="21"/>
      <c r="B21" s="24"/>
      <c r="C21" s="22" t="s">
        <v>39</v>
      </c>
      <c r="D21" s="23"/>
      <c r="E21" s="20"/>
      <c r="F21" s="20">
        <v>5</v>
      </c>
      <c r="G21" s="20">
        <f t="shared" si="3"/>
        <v>0</v>
      </c>
      <c r="H21" s="13"/>
      <c r="J21" s="46"/>
      <c r="K21" s="40"/>
      <c r="L21" s="40"/>
      <c r="M21" s="40"/>
      <c r="N21" s="40"/>
      <c r="O21" s="40"/>
      <c r="P21" s="40"/>
      <c r="Q21" s="40"/>
      <c r="R21" s="48">
        <f>K21*L21*(M21*M$19+N21*N$19+O21*O$19)</f>
        <v>0</v>
      </c>
      <c r="S21" s="49"/>
    </row>
    <row r="22" ht="20.1" customHeight="1" spans="1:19">
      <c r="A22" s="21"/>
      <c r="B22" s="25"/>
      <c r="C22" s="22" t="s">
        <v>40</v>
      </c>
      <c r="D22" s="23"/>
      <c r="E22" s="20">
        <v>1</v>
      </c>
      <c r="F22" s="20">
        <v>3</v>
      </c>
      <c r="G22" s="20">
        <f t="shared" si="3"/>
        <v>3</v>
      </c>
      <c r="H22" s="13"/>
      <c r="J22" s="47"/>
      <c r="K22" s="40"/>
      <c r="L22" s="40"/>
      <c r="M22" s="40"/>
      <c r="N22" s="40"/>
      <c r="O22" s="40"/>
      <c r="P22" s="40"/>
      <c r="Q22" s="40"/>
      <c r="R22" s="48">
        <f>K22*L22*(M22*M$19+N22*N$19+O22*O$19)</f>
        <v>0</v>
      </c>
      <c r="S22" s="49"/>
    </row>
    <row r="23" ht="20.1" customHeight="1" spans="1:19">
      <c r="A23" s="21"/>
      <c r="B23" s="19" t="s">
        <v>41</v>
      </c>
      <c r="C23" s="20" t="s">
        <v>42</v>
      </c>
      <c r="D23" s="20"/>
      <c r="E23" s="20"/>
      <c r="F23" s="20">
        <v>10</v>
      </c>
      <c r="G23" s="20">
        <f t="shared" si="3"/>
        <v>0</v>
      </c>
      <c r="H23" s="20">
        <f>SUM(G23:G27)</f>
        <v>89</v>
      </c>
      <c r="J23" s="42" t="s">
        <v>43</v>
      </c>
      <c r="K23" s="35" t="s">
        <v>8</v>
      </c>
      <c r="L23" s="35" t="s">
        <v>9</v>
      </c>
      <c r="M23" s="35">
        <v>0.615384615384615</v>
      </c>
      <c r="N23" s="35">
        <v>0.384615384615385</v>
      </c>
      <c r="O23" s="35"/>
      <c r="P23" s="35"/>
      <c r="Q23" s="35"/>
      <c r="R23" s="35" t="s">
        <v>17</v>
      </c>
      <c r="S23" s="49"/>
    </row>
    <row r="24" ht="20.1" customHeight="1" spans="1:19">
      <c r="A24" s="21"/>
      <c r="B24" s="20"/>
      <c r="C24" s="20" t="s">
        <v>44</v>
      </c>
      <c r="D24" s="20"/>
      <c r="E24" s="20">
        <v>2</v>
      </c>
      <c r="F24" s="20">
        <v>5</v>
      </c>
      <c r="G24" s="20">
        <f t="shared" ref="G24:G40" si="4">E24*F24</f>
        <v>10</v>
      </c>
      <c r="H24" s="13"/>
      <c r="J24" s="43"/>
      <c r="K24" s="40"/>
      <c r="L24" s="40"/>
      <c r="M24" s="40"/>
      <c r="N24" s="40"/>
      <c r="O24" s="40"/>
      <c r="P24" s="40"/>
      <c r="Q24" s="40"/>
      <c r="R24" s="48">
        <f>K24*L24*(M24*M$23+N24*N$23)</f>
        <v>0</v>
      </c>
      <c r="S24" s="49"/>
    </row>
    <row r="25" ht="20.1" customHeight="1" spans="1:19">
      <c r="A25" s="21"/>
      <c r="B25" s="20"/>
      <c r="C25" s="20" t="s">
        <v>45</v>
      </c>
      <c r="D25" s="20"/>
      <c r="E25" s="20">
        <v>4</v>
      </c>
      <c r="F25" s="20">
        <v>2</v>
      </c>
      <c r="G25" s="20">
        <f t="shared" si="4"/>
        <v>8</v>
      </c>
      <c r="H25" s="13"/>
      <c r="J25" s="43"/>
      <c r="K25" s="40"/>
      <c r="L25" s="40"/>
      <c r="M25" s="48"/>
      <c r="N25" s="48"/>
      <c r="O25" s="48"/>
      <c r="P25" s="48"/>
      <c r="Q25" s="48"/>
      <c r="R25" s="48">
        <f>K25*L25*(M25*M$22+N25*N$22+O25*O$22+P25*P$22+Q25*Q$22)</f>
        <v>0</v>
      </c>
      <c r="S25" s="49"/>
    </row>
    <row r="26" ht="20.1" customHeight="1" spans="1:19">
      <c r="A26" s="21"/>
      <c r="B26" s="20"/>
      <c r="C26" s="20" t="s">
        <v>46</v>
      </c>
      <c r="D26" s="20"/>
      <c r="E26" s="20">
        <v>1</v>
      </c>
      <c r="F26" s="20">
        <v>1</v>
      </c>
      <c r="G26" s="20">
        <f t="shared" si="4"/>
        <v>1</v>
      </c>
      <c r="H26" s="13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ht="20.1" customHeight="1" spans="1:19">
      <c r="A27" s="21"/>
      <c r="B27" s="20"/>
      <c r="C27" s="19" t="s">
        <v>47</v>
      </c>
      <c r="D27" s="20"/>
      <c r="E27" s="20">
        <v>35</v>
      </c>
      <c r="F27" s="20">
        <v>2</v>
      </c>
      <c r="G27" s="20">
        <f t="shared" si="4"/>
        <v>70</v>
      </c>
      <c r="H27" s="13"/>
      <c r="J27" s="49"/>
      <c r="K27" s="49"/>
      <c r="L27" s="49"/>
      <c r="M27" s="49"/>
      <c r="N27" s="49"/>
      <c r="O27" s="49"/>
      <c r="P27" s="49"/>
      <c r="Q27" s="49"/>
      <c r="R27" s="49"/>
      <c r="S27" s="49"/>
    </row>
    <row r="28" ht="20.1" customHeight="1" spans="1:19">
      <c r="A28" s="21"/>
      <c r="B28" s="19" t="s">
        <v>48</v>
      </c>
      <c r="C28" s="19" t="s">
        <v>49</v>
      </c>
      <c r="D28" s="19" t="s">
        <v>50</v>
      </c>
      <c r="E28" s="20"/>
      <c r="F28" s="20">
        <v>50</v>
      </c>
      <c r="G28" s="20">
        <f t="shared" si="4"/>
        <v>0</v>
      </c>
      <c r="H28" s="20">
        <f>SUM(G28:G36)</f>
        <v>13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ht="20.1" customHeight="1" spans="1:19">
      <c r="A29" s="21"/>
      <c r="B29" s="20"/>
      <c r="C29" s="20"/>
      <c r="D29" s="20" t="s">
        <v>51</v>
      </c>
      <c r="E29" s="20"/>
      <c r="F29" s="20">
        <v>40</v>
      </c>
      <c r="G29" s="20">
        <f t="shared" si="4"/>
        <v>0</v>
      </c>
      <c r="H29" s="13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ht="20.1" customHeight="1" spans="1:19">
      <c r="A30" s="21"/>
      <c r="B30" s="20"/>
      <c r="C30" s="19" t="s">
        <v>52</v>
      </c>
      <c r="D30" s="20" t="s">
        <v>50</v>
      </c>
      <c r="E30" s="20"/>
      <c r="F30" s="20">
        <v>30</v>
      </c>
      <c r="G30" s="20">
        <f t="shared" si="4"/>
        <v>0</v>
      </c>
      <c r="H30" s="13"/>
      <c r="J30" s="49"/>
      <c r="K30" s="49"/>
      <c r="L30" s="49"/>
      <c r="M30" s="49"/>
      <c r="N30" s="49"/>
      <c r="O30" s="49"/>
      <c r="P30" s="49"/>
      <c r="Q30" s="49"/>
      <c r="R30" s="49"/>
      <c r="S30" s="49"/>
    </row>
    <row r="31" ht="20.1" customHeight="1" spans="1:19">
      <c r="A31" s="21"/>
      <c r="B31" s="20"/>
      <c r="C31" s="20"/>
      <c r="D31" s="20" t="s">
        <v>51</v>
      </c>
      <c r="E31" s="20"/>
      <c r="F31" s="20">
        <v>20</v>
      </c>
      <c r="G31" s="20">
        <f t="shared" si="4"/>
        <v>0</v>
      </c>
      <c r="H31" s="13"/>
      <c r="J31" s="49"/>
      <c r="K31" s="49"/>
      <c r="L31" s="49"/>
      <c r="M31" s="49"/>
      <c r="N31" s="49"/>
      <c r="O31" s="49"/>
      <c r="P31" s="49"/>
      <c r="Q31" s="49"/>
      <c r="R31" s="49"/>
      <c r="S31" s="49"/>
    </row>
    <row r="32" ht="20.1" customHeight="1" spans="1:19">
      <c r="A32" s="21"/>
      <c r="B32" s="20"/>
      <c r="C32" s="20"/>
      <c r="D32" s="20" t="s">
        <v>53</v>
      </c>
      <c r="E32" s="20">
        <v>1</v>
      </c>
      <c r="F32" s="20">
        <v>10</v>
      </c>
      <c r="G32" s="20">
        <f t="shared" si="4"/>
        <v>10</v>
      </c>
      <c r="H32" s="13"/>
      <c r="J32" s="50"/>
      <c r="K32" s="51"/>
      <c r="L32" s="51"/>
      <c r="M32" s="50"/>
      <c r="N32" s="50"/>
      <c r="O32" s="50"/>
      <c r="P32" s="50"/>
      <c r="Q32" s="50"/>
      <c r="R32" s="50"/>
      <c r="S32" s="49"/>
    </row>
    <row r="33" ht="20.1" customHeight="1" spans="1:19">
      <c r="A33" s="21"/>
      <c r="B33" s="20"/>
      <c r="C33" s="19" t="s">
        <v>54</v>
      </c>
      <c r="D33" s="20" t="s">
        <v>50</v>
      </c>
      <c r="E33" s="20"/>
      <c r="F33" s="20">
        <v>8</v>
      </c>
      <c r="G33" s="20">
        <f t="shared" si="4"/>
        <v>0</v>
      </c>
      <c r="H33" s="13"/>
      <c r="J33" s="50"/>
      <c r="K33" s="51"/>
      <c r="L33" s="51"/>
      <c r="M33" s="50"/>
      <c r="N33" s="50"/>
      <c r="O33" s="50"/>
      <c r="P33" s="50"/>
      <c r="Q33" s="50"/>
      <c r="R33" s="50"/>
      <c r="S33" s="49"/>
    </row>
    <row r="34" ht="20.1" customHeight="1" spans="1:19">
      <c r="A34" s="21"/>
      <c r="B34" s="20"/>
      <c r="C34" s="20"/>
      <c r="D34" s="20" t="s">
        <v>51</v>
      </c>
      <c r="E34" s="20">
        <v>1</v>
      </c>
      <c r="F34" s="20">
        <v>3</v>
      </c>
      <c r="G34" s="20">
        <f t="shared" si="4"/>
        <v>3</v>
      </c>
      <c r="H34" s="13"/>
      <c r="J34" s="50"/>
      <c r="K34" s="50"/>
      <c r="L34" s="50"/>
      <c r="M34" s="50"/>
      <c r="N34" s="50"/>
      <c r="O34" s="50"/>
      <c r="P34" s="50"/>
      <c r="Q34" s="50"/>
      <c r="R34" s="50"/>
      <c r="S34" s="49"/>
    </row>
    <row r="35" ht="20.1" customHeight="1" spans="1:19">
      <c r="A35" s="21"/>
      <c r="B35" s="20"/>
      <c r="C35" s="20"/>
      <c r="D35" s="20" t="s">
        <v>53</v>
      </c>
      <c r="E35" s="20"/>
      <c r="F35" s="20">
        <v>2</v>
      </c>
      <c r="G35" s="20">
        <f t="shared" si="4"/>
        <v>0</v>
      </c>
      <c r="H35" s="13"/>
      <c r="J35" s="50"/>
      <c r="K35" s="50"/>
      <c r="L35" s="50"/>
      <c r="M35" s="50"/>
      <c r="N35" s="50"/>
      <c r="O35" s="50"/>
      <c r="P35" s="50"/>
      <c r="Q35" s="50"/>
      <c r="R35" s="50"/>
      <c r="S35" s="49"/>
    </row>
    <row r="36" ht="20.1" customHeight="1" spans="1:19">
      <c r="A36" s="21"/>
      <c r="B36" s="20"/>
      <c r="C36" s="20" t="s">
        <v>40</v>
      </c>
      <c r="D36" s="20"/>
      <c r="E36" s="20"/>
      <c r="F36" s="20">
        <v>1</v>
      </c>
      <c r="G36" s="20">
        <f t="shared" si="4"/>
        <v>0</v>
      </c>
      <c r="H36" s="13"/>
      <c r="J36" s="50"/>
      <c r="K36" s="50"/>
      <c r="L36" s="50"/>
      <c r="M36" s="50"/>
      <c r="N36" s="50"/>
      <c r="O36" s="50"/>
      <c r="P36" s="50"/>
      <c r="Q36" s="50"/>
      <c r="R36" s="50"/>
      <c r="S36" s="49"/>
    </row>
    <row r="37" ht="35.25" customHeight="1" spans="1:19">
      <c r="A37" s="21"/>
      <c r="B37" s="18" t="s">
        <v>55</v>
      </c>
      <c r="C37" s="19" t="s">
        <v>56</v>
      </c>
      <c r="D37" s="20"/>
      <c r="E37" s="20"/>
      <c r="F37" s="20">
        <v>10</v>
      </c>
      <c r="G37" s="20">
        <f t="shared" si="4"/>
        <v>0</v>
      </c>
      <c r="H37" s="20">
        <f>G37+G40+IF((G38+G39)&gt;30,30,(G38+G39))</f>
        <v>0</v>
      </c>
      <c r="J37" s="50"/>
      <c r="K37" s="50"/>
      <c r="L37" s="50"/>
      <c r="M37" s="50"/>
      <c r="N37" s="50"/>
      <c r="O37" s="50"/>
      <c r="P37" s="50"/>
      <c r="Q37" s="50"/>
      <c r="R37" s="50"/>
      <c r="S37" s="49"/>
    </row>
    <row r="38" ht="35.25" customHeight="1" spans="1:19">
      <c r="A38" s="21"/>
      <c r="B38" s="21"/>
      <c r="C38" s="19" t="s">
        <v>57</v>
      </c>
      <c r="D38" s="20"/>
      <c r="E38" s="20"/>
      <c r="F38" s="20">
        <v>3</v>
      </c>
      <c r="G38" s="20">
        <f t="shared" si="4"/>
        <v>0</v>
      </c>
      <c r="H38" s="26" t="s">
        <v>58</v>
      </c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ht="31.5" customHeight="1" spans="1:19">
      <c r="A39" s="21"/>
      <c r="B39" s="21"/>
      <c r="C39" s="19" t="s">
        <v>59</v>
      </c>
      <c r="D39" s="20"/>
      <c r="E39" s="20"/>
      <c r="F39" s="20">
        <v>1</v>
      </c>
      <c r="G39" s="20">
        <f t="shared" si="4"/>
        <v>0</v>
      </c>
      <c r="H39" s="27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ht="31.5" customHeight="1" spans="1:19">
      <c r="A40" s="21"/>
      <c r="B40" s="28"/>
      <c r="C40" s="29" t="s">
        <v>60</v>
      </c>
      <c r="D40" s="30"/>
      <c r="E40" s="20"/>
      <c r="F40" s="20">
        <v>1</v>
      </c>
      <c r="G40" s="20">
        <f t="shared" si="4"/>
        <v>0</v>
      </c>
      <c r="H40" s="13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ht="20.1" customHeight="1" spans="1:19">
      <c r="A41" s="3"/>
      <c r="B41" s="4"/>
      <c r="C41" s="4"/>
      <c r="D41" s="4"/>
      <c r="E41" s="4"/>
      <c r="F41" s="4"/>
      <c r="G41" s="4"/>
      <c r="H41" s="5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ht="20.1" customHeight="1" spans="1:19">
      <c r="A42" s="17" t="s">
        <v>61</v>
      </c>
      <c r="B42" s="7" t="s">
        <v>62</v>
      </c>
      <c r="C42" s="7" t="s">
        <v>63</v>
      </c>
      <c r="D42" s="31" t="s">
        <v>42</v>
      </c>
      <c r="E42" s="7"/>
      <c r="F42" s="9">
        <v>7</v>
      </c>
      <c r="G42" s="9">
        <f t="shared" ref="G42:G57" si="5">E42*F42</f>
        <v>0</v>
      </c>
      <c r="H42" s="9">
        <f>SUM(G42:G45)</f>
        <v>0</v>
      </c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ht="20.1" customHeight="1" spans="1:19">
      <c r="A43" s="17"/>
      <c r="B43" s="7"/>
      <c r="C43" s="7"/>
      <c r="D43" s="31" t="s">
        <v>44</v>
      </c>
      <c r="E43" s="7"/>
      <c r="F43" s="9">
        <v>5</v>
      </c>
      <c r="G43" s="9">
        <f t="shared" si="5"/>
        <v>0</v>
      </c>
      <c r="H43" s="9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ht="20.1" customHeight="1" spans="1:19">
      <c r="A44" s="17"/>
      <c r="B44" s="9"/>
      <c r="C44" s="31"/>
      <c r="D44" s="31" t="s">
        <v>45</v>
      </c>
      <c r="E44" s="7"/>
      <c r="F44" s="9">
        <v>3</v>
      </c>
      <c r="G44" s="9">
        <f t="shared" si="5"/>
        <v>0</v>
      </c>
      <c r="H44" s="13"/>
      <c r="J44" s="50"/>
      <c r="K44" s="50"/>
      <c r="L44" s="50"/>
      <c r="M44" s="50"/>
      <c r="N44" s="50"/>
      <c r="O44" s="50"/>
      <c r="P44" s="50"/>
      <c r="Q44" s="50"/>
      <c r="R44" s="50"/>
      <c r="S44" s="49"/>
    </row>
    <row r="45" ht="20.1" customHeight="1" spans="1:19">
      <c r="A45" s="17"/>
      <c r="B45" s="9"/>
      <c r="C45" s="31"/>
      <c r="D45" s="7" t="s">
        <v>46</v>
      </c>
      <c r="E45" s="7"/>
      <c r="F45" s="9">
        <v>1</v>
      </c>
      <c r="G45" s="9">
        <f t="shared" si="5"/>
        <v>0</v>
      </c>
      <c r="H45" s="13"/>
      <c r="J45" s="50"/>
      <c r="K45" s="50"/>
      <c r="L45" s="50"/>
      <c r="M45" s="50"/>
      <c r="N45" s="50"/>
      <c r="O45" s="50"/>
      <c r="P45" s="50"/>
      <c r="Q45" s="50"/>
      <c r="R45" s="50"/>
      <c r="S45" s="49"/>
    </row>
    <row r="46" ht="20.1" customHeight="1" spans="1:19">
      <c r="A46" s="17"/>
      <c r="B46" s="9"/>
      <c r="C46" s="7" t="s">
        <v>64</v>
      </c>
      <c r="D46" s="31" t="s">
        <v>65</v>
      </c>
      <c r="E46" s="7"/>
      <c r="F46" s="9">
        <v>5</v>
      </c>
      <c r="G46" s="9">
        <f t="shared" si="5"/>
        <v>0</v>
      </c>
      <c r="H46" s="9">
        <f>SUM(G46:G48)</f>
        <v>0</v>
      </c>
      <c r="J46" s="50"/>
      <c r="K46" s="50"/>
      <c r="L46" s="50"/>
      <c r="M46" s="50"/>
      <c r="N46" s="50"/>
      <c r="O46" s="50"/>
      <c r="P46" s="50"/>
      <c r="Q46" s="50"/>
      <c r="R46" s="50"/>
      <c r="S46" s="49"/>
    </row>
    <row r="47" ht="20.1" customHeight="1" spans="1:19">
      <c r="A47" s="17"/>
      <c r="B47" s="9"/>
      <c r="C47" s="31"/>
      <c r="D47" s="31" t="s">
        <v>66</v>
      </c>
      <c r="E47" s="7"/>
      <c r="F47" s="9">
        <v>3</v>
      </c>
      <c r="G47" s="9">
        <f t="shared" si="5"/>
        <v>0</v>
      </c>
      <c r="H47" s="13"/>
      <c r="J47" s="50"/>
      <c r="K47" s="50"/>
      <c r="L47" s="50"/>
      <c r="M47" s="50"/>
      <c r="N47" s="50"/>
      <c r="O47" s="50"/>
      <c r="P47" s="50"/>
      <c r="Q47" s="50"/>
      <c r="R47" s="50"/>
      <c r="S47" s="49"/>
    </row>
    <row r="48" ht="20.1" customHeight="1" spans="1:19">
      <c r="A48" s="17"/>
      <c r="B48" s="9"/>
      <c r="C48" s="31"/>
      <c r="D48" s="7" t="s">
        <v>67</v>
      </c>
      <c r="E48" s="7"/>
      <c r="F48" s="9">
        <v>1</v>
      </c>
      <c r="G48" s="9">
        <f t="shared" si="5"/>
        <v>0</v>
      </c>
      <c r="H48" s="13"/>
      <c r="J48" s="50"/>
      <c r="K48" s="50"/>
      <c r="L48" s="50"/>
      <c r="M48" s="50"/>
      <c r="N48" s="50"/>
      <c r="O48" s="50"/>
      <c r="P48" s="50"/>
      <c r="Q48" s="50"/>
      <c r="R48" s="50"/>
      <c r="S48" s="49"/>
    </row>
    <row r="49" ht="20.1" customHeight="1" spans="1:19">
      <c r="A49" s="17"/>
      <c r="B49" s="7" t="s">
        <v>68</v>
      </c>
      <c r="C49" s="9" t="s">
        <v>69</v>
      </c>
      <c r="D49" s="9" t="s">
        <v>70</v>
      </c>
      <c r="E49" s="9"/>
      <c r="F49" s="9">
        <v>20</v>
      </c>
      <c r="G49" s="9">
        <f t="shared" si="5"/>
        <v>0</v>
      </c>
      <c r="H49" s="9">
        <f>SUM(G49:G52)</f>
        <v>11</v>
      </c>
      <c r="J49" s="50"/>
      <c r="K49" s="50"/>
      <c r="L49" s="50"/>
      <c r="M49" s="50"/>
      <c r="N49" s="50"/>
      <c r="O49" s="50"/>
      <c r="P49" s="50"/>
      <c r="Q49" s="50"/>
      <c r="R49" s="50"/>
      <c r="S49" s="49"/>
    </row>
    <row r="50" ht="20.1" customHeight="1" spans="1:19">
      <c r="A50" s="17"/>
      <c r="B50" s="9"/>
      <c r="C50" s="9"/>
      <c r="D50" s="9" t="s">
        <v>71</v>
      </c>
      <c r="E50" s="9"/>
      <c r="F50" s="9">
        <v>10</v>
      </c>
      <c r="G50" s="9">
        <f t="shared" si="5"/>
        <v>0</v>
      </c>
      <c r="H50" s="13"/>
      <c r="J50" s="50"/>
      <c r="K50" s="50"/>
      <c r="L50" s="50"/>
      <c r="M50" s="50"/>
      <c r="N50" s="50"/>
      <c r="O50" s="50"/>
      <c r="P50" s="50"/>
      <c r="Q50" s="50"/>
      <c r="R50" s="50"/>
      <c r="S50" s="49"/>
    </row>
    <row r="51" ht="19.5" customHeight="1" spans="1:19">
      <c r="A51" s="17"/>
      <c r="B51" s="9"/>
      <c r="C51" s="9" t="s">
        <v>72</v>
      </c>
      <c r="D51" s="9" t="s">
        <v>70</v>
      </c>
      <c r="E51" s="9"/>
      <c r="F51" s="9">
        <v>3</v>
      </c>
      <c r="G51" s="9">
        <f t="shared" si="5"/>
        <v>0</v>
      </c>
      <c r="H51" s="13"/>
      <c r="J51" s="52"/>
      <c r="K51" s="52"/>
      <c r="L51" s="52"/>
      <c r="M51" s="52"/>
      <c r="N51" s="52"/>
      <c r="O51" s="52"/>
      <c r="P51" s="52"/>
      <c r="Q51" s="52"/>
      <c r="R51" s="50"/>
      <c r="S51" s="49"/>
    </row>
    <row r="52" ht="20.1" customHeight="1" spans="1:19">
      <c r="A52" s="17"/>
      <c r="B52" s="9"/>
      <c r="C52" s="9"/>
      <c r="D52" s="9" t="s">
        <v>71</v>
      </c>
      <c r="E52" s="9">
        <v>11</v>
      </c>
      <c r="F52" s="9">
        <v>1</v>
      </c>
      <c r="G52" s="9">
        <f t="shared" si="5"/>
        <v>11</v>
      </c>
      <c r="H52" s="13"/>
      <c r="S52" s="49"/>
    </row>
    <row r="53" ht="20.1" customHeight="1" spans="1:19">
      <c r="A53" s="17"/>
      <c r="B53" s="7" t="s">
        <v>73</v>
      </c>
      <c r="C53" s="9" t="s">
        <v>74</v>
      </c>
      <c r="D53" s="9"/>
      <c r="E53" s="9"/>
      <c r="F53" s="9">
        <v>5</v>
      </c>
      <c r="G53" s="9">
        <f t="shared" si="5"/>
        <v>0</v>
      </c>
      <c r="H53" s="9">
        <f>SUM(G53:G55)</f>
        <v>14</v>
      </c>
      <c r="S53" s="49"/>
    </row>
    <row r="54" ht="20.1" customHeight="1" spans="1:19">
      <c r="A54" s="17"/>
      <c r="B54" s="9"/>
      <c r="C54" s="9" t="s">
        <v>75</v>
      </c>
      <c r="D54" s="9"/>
      <c r="E54" s="9"/>
      <c r="F54" s="9">
        <v>3</v>
      </c>
      <c r="G54" s="9">
        <f t="shared" si="5"/>
        <v>0</v>
      </c>
      <c r="H54" s="13"/>
      <c r="S54" s="49"/>
    </row>
    <row r="55" ht="20.1" customHeight="1" spans="1:8">
      <c r="A55" s="12"/>
      <c r="B55" s="9"/>
      <c r="C55" s="7" t="s">
        <v>76</v>
      </c>
      <c r="D55" s="9"/>
      <c r="E55" s="9">
        <v>14</v>
      </c>
      <c r="F55" s="9">
        <v>1</v>
      </c>
      <c r="G55" s="9">
        <f t="shared" si="5"/>
        <v>14</v>
      </c>
      <c r="H55" s="13"/>
    </row>
    <row r="56" ht="20.1" customHeight="1" spans="1:8">
      <c r="A56" s="8" t="s">
        <v>77</v>
      </c>
      <c r="B56" s="15" t="s">
        <v>78</v>
      </c>
      <c r="C56" s="32"/>
      <c r="D56" s="33"/>
      <c r="E56" s="9"/>
      <c r="F56" s="9">
        <v>-2</v>
      </c>
      <c r="G56" s="9">
        <f t="shared" si="5"/>
        <v>0</v>
      </c>
      <c r="H56" s="9">
        <f>SUM(G56:G56)</f>
        <v>0</v>
      </c>
    </row>
    <row r="57" ht="20.1" customHeight="1" spans="1:8">
      <c r="A57" s="12"/>
      <c r="B57" s="34" t="s">
        <v>79</v>
      </c>
      <c r="C57" s="32"/>
      <c r="D57" s="33"/>
      <c r="E57" s="9">
        <v>1</v>
      </c>
      <c r="F57" s="9">
        <v>-20</v>
      </c>
      <c r="G57" s="9">
        <f t="shared" si="5"/>
        <v>-20</v>
      </c>
      <c r="H57" s="9">
        <f>SUM(G57:G57)</f>
        <v>-20</v>
      </c>
    </row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</sheetData>
  <mergeCells count="70">
    <mergeCell ref="A1:H1"/>
    <mergeCell ref="A2:D2"/>
    <mergeCell ref="E2:G2"/>
    <mergeCell ref="J2:R2"/>
    <mergeCell ref="C3:D3"/>
    <mergeCell ref="M3:Q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6:H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36:D36"/>
    <mergeCell ref="C37:D37"/>
    <mergeCell ref="C38:D38"/>
    <mergeCell ref="C39:D39"/>
    <mergeCell ref="C40:D40"/>
    <mergeCell ref="A41:H41"/>
    <mergeCell ref="C53:D53"/>
    <mergeCell ref="C54:D54"/>
    <mergeCell ref="C55:D55"/>
    <mergeCell ref="B56:D56"/>
    <mergeCell ref="B57:D57"/>
    <mergeCell ref="A4:A15"/>
    <mergeCell ref="A17:A40"/>
    <mergeCell ref="A42:A55"/>
    <mergeCell ref="A56:A57"/>
    <mergeCell ref="B4:B5"/>
    <mergeCell ref="B6:B7"/>
    <mergeCell ref="B8:B10"/>
    <mergeCell ref="B11:B15"/>
    <mergeCell ref="B17:B19"/>
    <mergeCell ref="B20:B22"/>
    <mergeCell ref="B23:B27"/>
    <mergeCell ref="B28:B36"/>
    <mergeCell ref="B37:B40"/>
    <mergeCell ref="B42:B48"/>
    <mergeCell ref="B49:B52"/>
    <mergeCell ref="B53:B55"/>
    <mergeCell ref="C28:C29"/>
    <mergeCell ref="C30:C32"/>
    <mergeCell ref="C33:C35"/>
    <mergeCell ref="C42:C45"/>
    <mergeCell ref="C46:C48"/>
    <mergeCell ref="C49:C50"/>
    <mergeCell ref="C51:C52"/>
    <mergeCell ref="H2:H3"/>
    <mergeCell ref="H38:H39"/>
    <mergeCell ref="J4:J11"/>
    <mergeCell ref="J12:J18"/>
    <mergeCell ref="J19:J22"/>
    <mergeCell ref="J23:J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360Qex</vt:lpstr>
      <vt:lpstr>马克思学院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陶迎春</cp:lastModifiedBy>
  <dcterms:created xsi:type="dcterms:W3CDTF">2010-01-07T06:57:00Z</dcterms:created>
  <cp:lastPrinted>2020-03-31T06:57:00Z</cp:lastPrinted>
  <dcterms:modified xsi:type="dcterms:W3CDTF">2023-11-30T01:45:32Z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A1C9A21DEB564B7DAD671B0EEC705BB6_12</vt:lpwstr>
  </property>
</Properties>
</file>